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'Sheet1'!$9:$11</definedName>
  </definedNames>
  <calcPr fullCalcOnLoad="1"/>
</workbook>
</file>

<file path=xl/sharedStrings.xml><?xml version="1.0" encoding="utf-8"?>
<sst xmlns="http://schemas.openxmlformats.org/spreadsheetml/2006/main" count="175" uniqueCount="151">
  <si>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</si>
  <si>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</si>
  <si>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</si>
  <si>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</si>
  <si>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</si>
  <si>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</si>
  <si>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</si>
  <si>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</si>
  <si>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</si>
  <si>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0402</t>
  </si>
  <si>
    <t>COTE ŞI SUME DEFALCATE DIN IMPOZITUL PE VENIT</t>
  </si>
  <si>
    <t>ÎNCASĂRI/</t>
  </si>
  <si>
    <t>PLĂŢI</t>
  </si>
  <si>
    <t>040201</t>
  </si>
  <si>
    <t>MII LEI</t>
  </si>
  <si>
    <t>Cote defalcate din impozitul pe venit</t>
  </si>
  <si>
    <t>040204</t>
  </si>
  <si>
    <t>Sume alocate din cotele defalcate din impozitul pe venit pentru echilibrarea bugetelor locale</t>
  </si>
  <si>
    <t>0502</t>
  </si>
  <si>
    <t>ALTE IMPOZITE PE VENIT, PROFIT SI CÂŞTIGURI DIN CAPITAL DE LA PERSOANE FIZICE</t>
  </si>
  <si>
    <t>050250</t>
  </si>
  <si>
    <t>Alte impozite pe venit,profit şi câştiguri din capital</t>
  </si>
  <si>
    <t>1102</t>
  </si>
  <si>
    <t>SUME DEFALCATE DIN TVA</t>
  </si>
  <si>
    <t>110201</t>
  </si>
  <si>
    <t>Sume defalcate din taxa pe valoarea adăugată pentru finanţarea cheltuielilor descentralizate la nivelul judeţelor</t>
  </si>
  <si>
    <t>110206</t>
  </si>
  <si>
    <t>Sume defalcate din taxa pe valoarea adăugată pentru echilibrarea bugetelor locale</t>
  </si>
  <si>
    <t>1602</t>
  </si>
  <si>
    <t>TAXE PE UTILIZAREA BUNURILOR,AUTORIZAREA UTILIZĂRII BUNURILOR SAU DESFĂŞURAREA DE ACTIVITĂŢI</t>
  </si>
  <si>
    <t>160202</t>
  </si>
  <si>
    <t>Impozit pe mijloacele de transport</t>
  </si>
  <si>
    <t>16020201</t>
  </si>
  <si>
    <t>Impozit pe mijloacele de transport deţinute de persoane fizice</t>
  </si>
  <si>
    <t>16020202</t>
  </si>
  <si>
    <t>Impozit pe mijloacele de transport deţinute de persoane juridice</t>
  </si>
  <si>
    <t>3002</t>
  </si>
  <si>
    <t>VENITURI DIN PROPRIETATE</t>
  </si>
  <si>
    <t>300205</t>
  </si>
  <si>
    <t>Venituri din concesiuni şi închirieri</t>
  </si>
  <si>
    <t>3302</t>
  </si>
  <si>
    <t>VENITURI DIN PRESTĂRI DE SERVICII ŞI ALTE ACTIVITĂŢI</t>
  </si>
  <si>
    <t>330208</t>
  </si>
  <si>
    <t>Venituri din prestări de servicii</t>
  </si>
  <si>
    <t>3602</t>
  </si>
  <si>
    <t>DIVERSE VENITURI</t>
  </si>
  <si>
    <t>360250</t>
  </si>
  <si>
    <t>Alte venituri</t>
  </si>
  <si>
    <t>3702</t>
  </si>
  <si>
    <t>TRANSFERURI VOLUNTARE,ALTELE DECÂT SUBVENŢIILE</t>
  </si>
  <si>
    <t>370203</t>
  </si>
  <si>
    <t>Vărsăminte din secţiunea de funcţionare pentru finanţarea secţiunii de dezvoltare a bugeului local</t>
  </si>
  <si>
    <t>4202</t>
  </si>
  <si>
    <t>SUBVENŢII DE LA BUGETUL DE STAT</t>
  </si>
  <si>
    <t>Finanţarea drepturilor acordate persoanelor cu handicap</t>
  </si>
  <si>
    <t>420244</t>
  </si>
  <si>
    <t>Subvenţii din bugetul de stat pentru finanţarea camerelor agricole</t>
  </si>
  <si>
    <t>4302</t>
  </si>
  <si>
    <t>SUBVENŢII DE LA ALTE ADMINISTRAŢII</t>
  </si>
  <si>
    <t>430207</t>
  </si>
  <si>
    <t>Subvenţii primite de la alte bugete locale pentru instituţiile de asistenţă socială pentru persoanele cu handicap</t>
  </si>
  <si>
    <t>TOTAL VENITURI</t>
  </si>
  <si>
    <t>TOTAL CHELTUIELI</t>
  </si>
  <si>
    <t>5102</t>
  </si>
  <si>
    <t>AUTORITĂŢI PUBLICE ŞI ACŢIUNI EXTERNE</t>
  </si>
  <si>
    <t>510210</t>
  </si>
  <si>
    <t>Cheltuieli de personal</t>
  </si>
  <si>
    <t>510220</t>
  </si>
  <si>
    <t>Bunuri şi servicii</t>
  </si>
  <si>
    <t>5402</t>
  </si>
  <si>
    <t>ALTE SERVICII PUBLICE GENERALE</t>
  </si>
  <si>
    <t>540220</t>
  </si>
  <si>
    <t>540250</t>
  </si>
  <si>
    <t>540251</t>
  </si>
  <si>
    <t>Fondul de rezervă</t>
  </si>
  <si>
    <t>Transferuri între unităţi ale administraţiei publice</t>
  </si>
  <si>
    <t>Rambursări de credite</t>
  </si>
  <si>
    <t>540281</t>
  </si>
  <si>
    <t>5502</t>
  </si>
  <si>
    <t>TRANZACŢII PRIVIND DATORIA PUBLICĂ ŞI ÎMPRUMUTURI</t>
  </si>
  <si>
    <t>550220</t>
  </si>
  <si>
    <t>550230</t>
  </si>
  <si>
    <t>Dobânzi</t>
  </si>
  <si>
    <t>6002</t>
  </si>
  <si>
    <t>600220</t>
  </si>
  <si>
    <t>APĂRARE</t>
  </si>
  <si>
    <t>6102</t>
  </si>
  <si>
    <t>610220</t>
  </si>
  <si>
    <t>ORDINE PUBLICĂ ŞI SIGURANŢĂ NAŢIONALĂ</t>
  </si>
  <si>
    <t>6502</t>
  </si>
  <si>
    <t>650210</t>
  </si>
  <si>
    <t>650220</t>
  </si>
  <si>
    <t>650257</t>
  </si>
  <si>
    <t>Asistenţă socială</t>
  </si>
  <si>
    <t>ÎNVĂŢĂMÂNT</t>
  </si>
  <si>
    <t>6702</t>
  </si>
  <si>
    <t>670210</t>
  </si>
  <si>
    <t>670220</t>
  </si>
  <si>
    <t>670251</t>
  </si>
  <si>
    <t>Alte cheltuieli</t>
  </si>
  <si>
    <t>CULTURĂ,RECREERE ŞI RELIGIE</t>
  </si>
  <si>
    <t>6802</t>
  </si>
  <si>
    <t>680210</t>
  </si>
  <si>
    <t>680220</t>
  </si>
  <si>
    <t>680257</t>
  </si>
  <si>
    <t>680259</t>
  </si>
  <si>
    <t>ASIGURĂRI ŞI ASISTENŢĂ SOCIALĂ</t>
  </si>
  <si>
    <t>8002</t>
  </si>
  <si>
    <t>800220</t>
  </si>
  <si>
    <t>ACŢIUNI GENERALE ECONOMICE,COMERCIALE ŞI DE MUNCĂ</t>
  </si>
  <si>
    <t>8302</t>
  </si>
  <si>
    <t>830251</t>
  </si>
  <si>
    <t>AGRICULTURĂ,SILVICULTURĂ,PISCICULTURĂ ŞI VÂNĂTOARE</t>
  </si>
  <si>
    <t>8402</t>
  </si>
  <si>
    <t>TRANSPORTURI</t>
  </si>
  <si>
    <t>8702</t>
  </si>
  <si>
    <t>870251</t>
  </si>
  <si>
    <t>ALTE ACŢIUNI ECONOMICE</t>
  </si>
  <si>
    <t>EXCEDENT/DEFICIT</t>
  </si>
  <si>
    <t>SECŢIUNEA DE FUNCŢIONARE</t>
  </si>
  <si>
    <t>PREŞEDINTE,</t>
  </si>
  <si>
    <t>Dragoş BENEA</t>
  </si>
  <si>
    <t>Contrasemnează</t>
  </si>
  <si>
    <t>SECRETARUL JUDEŢULUI,</t>
  </si>
  <si>
    <t>Anexa nr.1</t>
  </si>
  <si>
    <t>CONT DE EXECUŢIE BUGETARĂ</t>
  </si>
  <si>
    <t>Elena Cătălina ZARĂ</t>
  </si>
  <si>
    <t>800259</t>
  </si>
  <si>
    <t>7402</t>
  </si>
  <si>
    <t>740220</t>
  </si>
  <si>
    <t>PROTECTIA MEDIULUI</t>
  </si>
  <si>
    <t>30020530</t>
  </si>
  <si>
    <t>Alte venituri din concesiuni si inchirieri de catre institutii publice</t>
  </si>
  <si>
    <t>4102</t>
  </si>
  <si>
    <t>410205</t>
  </si>
  <si>
    <t>41020501</t>
  </si>
  <si>
    <t>ALTE OPERATIUNI FINANCIARE</t>
  </si>
  <si>
    <t>Disponibilitati rezervate pentru plati ale unitatilor de invatamant special</t>
  </si>
  <si>
    <t>370250</t>
  </si>
  <si>
    <t>Alte transferuri voluntare</t>
  </si>
  <si>
    <t>300250</t>
  </si>
  <si>
    <t>Alte venituri din proprietate</t>
  </si>
  <si>
    <t>510259</t>
  </si>
  <si>
    <t>6602</t>
  </si>
  <si>
    <t>SĂNĂTATE</t>
  </si>
  <si>
    <t>660251</t>
  </si>
  <si>
    <t>la H.C.J.nr.             din       10.2015</t>
  </si>
  <si>
    <t>30.09.2015</t>
  </si>
  <si>
    <t>TRIM.I+II+III</t>
  </si>
  <si>
    <t>110205</t>
  </si>
  <si>
    <t>Sume defalcate din taxa pe valoare adaugata pentru drumuri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</si>
</sst>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3" fillId="0" borderId="15" xfId="0" applyNumberFormat="1" applyFont="1" applyBorder="1" applyAlignment="1" quotePrefix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5" xfId="0" applyNumberFormat="1" applyFill="1" applyBorder="1" applyAlignment="1">
      <alignment wrapText="1"/>
    </xf>
    <xf numFmtId="49" fontId="0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1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5.28125" style="0" customWidth="1"/>
    <col min="2" max="2" width="9.00390625" style="0" bestFit="1" customWidth="1"/>
    <col min="3" max="3" width="46.28125" style="0" customWidth="1"/>
    <col min="4" max="4" width="10.7109375" style="0" bestFit="1" customWidth="1"/>
    <col min="5" max="6" width="11.8515625" style="0" bestFit="1" customWidth="1"/>
    <col min="7" max="7" width="7.140625" style="0" bestFit="1" customWidth="1"/>
  </cols>
  <sheetData>
    <row r="1" ht="12.75">
      <c r="A1" s="4" t="s">
        <v>0</v>
      </c>
    </row>
    <row r="2" spans="4:7" ht="12.75">
      <c r="D2" s="41" t="s">
        <v>124</v>
      </c>
      <c r="E2" s="41"/>
      <c r="F2" s="41"/>
      <c r="G2" s="41"/>
    </row>
    <row r="3" spans="4:7" ht="12.75">
      <c r="D3" s="41" t="s">
        <v>146</v>
      </c>
      <c r="E3" s="41"/>
      <c r="F3" s="41"/>
      <c r="G3" s="41"/>
    </row>
    <row r="4" spans="4:7" ht="12.75">
      <c r="D4" s="5"/>
      <c r="E4" s="5"/>
      <c r="F4" s="5"/>
      <c r="G4" s="5"/>
    </row>
    <row r="5" spans="1:7" ht="12.75">
      <c r="A5" s="41" t="s">
        <v>125</v>
      </c>
      <c r="B5" s="41"/>
      <c r="C5" s="41"/>
      <c r="D5" s="41"/>
      <c r="E5" s="41"/>
      <c r="F5" s="41"/>
      <c r="G5" s="41"/>
    </row>
    <row r="6" spans="1:7" ht="12.75">
      <c r="A6" s="41" t="s">
        <v>119</v>
      </c>
      <c r="B6" s="41"/>
      <c r="C6" s="41"/>
      <c r="D6" s="41"/>
      <c r="E6" s="41"/>
      <c r="F6" s="41"/>
      <c r="G6" s="41"/>
    </row>
    <row r="7" spans="1:7" ht="12.75">
      <c r="A7" s="41" t="s">
        <v>147</v>
      </c>
      <c r="B7" s="41"/>
      <c r="C7" s="41"/>
      <c r="D7" s="41"/>
      <c r="E7" s="41"/>
      <c r="F7" s="41"/>
      <c r="G7" s="41"/>
    </row>
    <row r="8" ht="12.75">
      <c r="A8" s="4"/>
    </row>
    <row r="9" ht="12.75">
      <c r="G9" s="5" t="s">
        <v>14</v>
      </c>
    </row>
    <row r="10" spans="1:7" ht="12.75">
      <c r="A10" s="6" t="s">
        <v>1</v>
      </c>
      <c r="B10" s="1" t="s">
        <v>3</v>
      </c>
      <c r="C10" s="6" t="s">
        <v>5</v>
      </c>
      <c r="D10" s="1" t="s">
        <v>6</v>
      </c>
      <c r="E10" s="6" t="s">
        <v>7</v>
      </c>
      <c r="F10" s="1" t="s">
        <v>11</v>
      </c>
      <c r="G10" s="6"/>
    </row>
    <row r="11" spans="1:7" ht="12.75">
      <c r="A11" s="7" t="s">
        <v>2</v>
      </c>
      <c r="B11" s="2" t="s">
        <v>4</v>
      </c>
      <c r="C11" s="7"/>
      <c r="D11" s="2">
        <v>2015</v>
      </c>
      <c r="E11" s="7" t="s">
        <v>148</v>
      </c>
      <c r="F11" s="2" t="s">
        <v>12</v>
      </c>
      <c r="G11" s="7" t="s">
        <v>8</v>
      </c>
    </row>
    <row r="12" spans="1:7" ht="12.75">
      <c r="A12" s="8"/>
      <c r="B12" s="3"/>
      <c r="C12" s="8"/>
      <c r="D12" s="3"/>
      <c r="E12" s="8"/>
      <c r="F12" s="3" t="s">
        <v>148</v>
      </c>
      <c r="G12" s="8"/>
    </row>
    <row r="13" spans="1:7" s="27" customFormat="1" ht="25.5">
      <c r="A13" s="35">
        <v>1</v>
      </c>
      <c r="B13" s="30" t="s">
        <v>9</v>
      </c>
      <c r="C13" s="13" t="s">
        <v>10</v>
      </c>
      <c r="D13" s="26">
        <f>SUM(D14:D15)</f>
        <v>71009</v>
      </c>
      <c r="E13" s="26">
        <f>SUM(E14:E15)</f>
        <v>56944</v>
      </c>
      <c r="F13" s="26">
        <f>SUM(F14:F15)</f>
        <v>53873.46000000001</v>
      </c>
      <c r="G13" s="26">
        <f>F13/E13%</f>
        <v>94.60779010958134</v>
      </c>
    </row>
    <row r="14" spans="1:7" ht="12.75">
      <c r="A14" s="36">
        <v>2</v>
      </c>
      <c r="B14" s="32" t="s">
        <v>13</v>
      </c>
      <c r="C14" s="9" t="s">
        <v>15</v>
      </c>
      <c r="D14" s="17">
        <v>42700</v>
      </c>
      <c r="E14" s="17">
        <v>35700</v>
      </c>
      <c r="F14" s="17">
        <v>32968.01</v>
      </c>
      <c r="G14" s="40">
        <f aca="true" t="shared" si="0" ref="G14:G78">F14/E14%</f>
        <v>92.34736694677872</v>
      </c>
    </row>
    <row r="15" spans="1:7" ht="25.5">
      <c r="A15" s="36">
        <v>3</v>
      </c>
      <c r="B15" s="33" t="s">
        <v>16</v>
      </c>
      <c r="C15" s="10" t="s">
        <v>17</v>
      </c>
      <c r="D15" s="17">
        <v>28309</v>
      </c>
      <c r="E15" s="17">
        <v>21244</v>
      </c>
      <c r="F15" s="17">
        <v>20905.45</v>
      </c>
      <c r="G15" s="40">
        <f t="shared" si="0"/>
        <v>98.40637356430051</v>
      </c>
    </row>
    <row r="16" spans="1:7" ht="26.25" customHeight="1">
      <c r="A16" s="35">
        <v>4</v>
      </c>
      <c r="B16" s="30" t="s">
        <v>18</v>
      </c>
      <c r="C16" s="13" t="s">
        <v>19</v>
      </c>
      <c r="D16" s="15">
        <f>SUM(D17)</f>
        <v>650</v>
      </c>
      <c r="E16" s="15">
        <f>SUM(E17)</f>
        <v>450</v>
      </c>
      <c r="F16" s="15">
        <f>SUM(F17)</f>
        <v>217.81</v>
      </c>
      <c r="G16" s="26">
        <f t="shared" si="0"/>
        <v>48.40222222222222</v>
      </c>
    </row>
    <row r="17" spans="1:7" ht="12.75">
      <c r="A17" s="35">
        <v>5</v>
      </c>
      <c r="B17" s="33" t="s">
        <v>20</v>
      </c>
      <c r="C17" s="10" t="s">
        <v>21</v>
      </c>
      <c r="D17" s="17">
        <v>650</v>
      </c>
      <c r="E17" s="17">
        <v>450</v>
      </c>
      <c r="F17" s="17">
        <v>217.81</v>
      </c>
      <c r="G17" s="40">
        <f t="shared" si="0"/>
        <v>48.40222222222222</v>
      </c>
    </row>
    <row r="18" spans="1:7" ht="12.75">
      <c r="A18" s="35">
        <v>6</v>
      </c>
      <c r="B18" s="30" t="s">
        <v>22</v>
      </c>
      <c r="C18" s="13" t="s">
        <v>23</v>
      </c>
      <c r="D18" s="15">
        <f>SUM(D19:D21)</f>
        <v>91944</v>
      </c>
      <c r="E18" s="15">
        <f>SUM(E19:E21)</f>
        <v>72408</v>
      </c>
      <c r="F18" s="15">
        <f>SUM(F19:F21)</f>
        <v>68167.3</v>
      </c>
      <c r="G18" s="26">
        <f t="shared" si="0"/>
        <v>94.14332670423157</v>
      </c>
    </row>
    <row r="19" spans="1:7" ht="38.25">
      <c r="A19" s="36">
        <v>7</v>
      </c>
      <c r="B19" s="33" t="s">
        <v>24</v>
      </c>
      <c r="C19" s="10" t="s">
        <v>25</v>
      </c>
      <c r="D19" s="17">
        <v>75307</v>
      </c>
      <c r="E19" s="17">
        <v>57229</v>
      </c>
      <c r="F19" s="17">
        <v>55162.3</v>
      </c>
      <c r="G19" s="40">
        <f t="shared" si="0"/>
        <v>96.38871900609831</v>
      </c>
    </row>
    <row r="20" spans="1:7" ht="25.5">
      <c r="A20" s="35">
        <v>8</v>
      </c>
      <c r="B20" s="33" t="s">
        <v>149</v>
      </c>
      <c r="C20" s="10" t="s">
        <v>150</v>
      </c>
      <c r="D20" s="17">
        <v>3974</v>
      </c>
      <c r="E20" s="17">
        <v>3974</v>
      </c>
      <c r="F20" s="17">
        <v>1800</v>
      </c>
      <c r="G20" s="40">
        <f t="shared" si="0"/>
        <v>45.29441368897836</v>
      </c>
    </row>
    <row r="21" spans="1:7" ht="25.5">
      <c r="A21" s="36">
        <v>9</v>
      </c>
      <c r="B21" s="33" t="s">
        <v>26</v>
      </c>
      <c r="C21" s="10" t="s">
        <v>27</v>
      </c>
      <c r="D21" s="17">
        <v>12663</v>
      </c>
      <c r="E21" s="17">
        <v>11205</v>
      </c>
      <c r="F21" s="17">
        <v>11205</v>
      </c>
      <c r="G21" s="40">
        <f t="shared" si="0"/>
        <v>100</v>
      </c>
    </row>
    <row r="22" spans="1:7" ht="42" customHeight="1">
      <c r="A22" s="36">
        <v>10</v>
      </c>
      <c r="B22" s="30" t="s">
        <v>28</v>
      </c>
      <c r="C22" s="13" t="s">
        <v>29</v>
      </c>
      <c r="D22" s="18">
        <f>D23</f>
        <v>1300</v>
      </c>
      <c r="E22" s="18">
        <f>E23</f>
        <v>890</v>
      </c>
      <c r="F22" s="18">
        <f>F23</f>
        <v>1122.56</v>
      </c>
      <c r="G22" s="26">
        <f t="shared" si="0"/>
        <v>126.13033707865168</v>
      </c>
    </row>
    <row r="23" spans="1:7" ht="12.75">
      <c r="A23" s="35">
        <v>11</v>
      </c>
      <c r="B23" s="33" t="s">
        <v>30</v>
      </c>
      <c r="C23" s="10" t="s">
        <v>31</v>
      </c>
      <c r="D23" s="17">
        <f>SUM(D24:D25)</f>
        <v>1300</v>
      </c>
      <c r="E23" s="17">
        <f>SUM(E24:E25)</f>
        <v>890</v>
      </c>
      <c r="F23" s="17">
        <f>SUM(F24:F25)</f>
        <v>1122.56</v>
      </c>
      <c r="G23" s="40">
        <f t="shared" si="0"/>
        <v>126.13033707865168</v>
      </c>
    </row>
    <row r="24" spans="1:7" ht="25.5">
      <c r="A24" s="35">
        <v>12</v>
      </c>
      <c r="B24" s="33" t="s">
        <v>32</v>
      </c>
      <c r="C24" s="10" t="s">
        <v>33</v>
      </c>
      <c r="D24" s="17">
        <v>50</v>
      </c>
      <c r="E24" s="17">
        <v>40</v>
      </c>
      <c r="F24" s="17">
        <v>38.32</v>
      </c>
      <c r="G24" s="40">
        <f t="shared" si="0"/>
        <v>95.8</v>
      </c>
    </row>
    <row r="25" spans="1:7" ht="25.5">
      <c r="A25" s="35">
        <v>13</v>
      </c>
      <c r="B25" s="33" t="s">
        <v>34</v>
      </c>
      <c r="C25" s="10" t="s">
        <v>35</v>
      </c>
      <c r="D25" s="17">
        <v>1250</v>
      </c>
      <c r="E25" s="17">
        <v>850</v>
      </c>
      <c r="F25" s="17">
        <v>1084.24</v>
      </c>
      <c r="G25" s="40">
        <f t="shared" si="0"/>
        <v>127.55764705882353</v>
      </c>
    </row>
    <row r="26" spans="1:7" ht="12.75">
      <c r="A26" s="36">
        <v>14</v>
      </c>
      <c r="B26" s="30" t="s">
        <v>36</v>
      </c>
      <c r="C26" s="13" t="s">
        <v>37</v>
      </c>
      <c r="D26" s="15">
        <f>D27+D29</f>
        <v>250</v>
      </c>
      <c r="E26" s="15">
        <f>E27+E29</f>
        <v>190</v>
      </c>
      <c r="F26" s="15">
        <f>F27+F29</f>
        <v>179.63</v>
      </c>
      <c r="G26" s="26">
        <f t="shared" si="0"/>
        <v>94.5421052631579</v>
      </c>
    </row>
    <row r="27" spans="1:7" ht="12.75">
      <c r="A27" s="35">
        <v>15</v>
      </c>
      <c r="B27" s="34" t="s">
        <v>38</v>
      </c>
      <c r="C27" s="10" t="s">
        <v>39</v>
      </c>
      <c r="D27" s="25">
        <f>D28</f>
        <v>250</v>
      </c>
      <c r="E27" s="25">
        <f>E28</f>
        <v>190</v>
      </c>
      <c r="F27" s="25">
        <f>F28</f>
        <v>178.03</v>
      </c>
      <c r="G27" s="40">
        <f t="shared" si="0"/>
        <v>93.7</v>
      </c>
    </row>
    <row r="28" spans="1:7" ht="25.5">
      <c r="A28" s="36">
        <v>16</v>
      </c>
      <c r="B28" s="34" t="s">
        <v>131</v>
      </c>
      <c r="C28" s="28" t="s">
        <v>132</v>
      </c>
      <c r="D28" s="17">
        <v>250</v>
      </c>
      <c r="E28" s="17">
        <v>190</v>
      </c>
      <c r="F28" s="17">
        <v>178.03</v>
      </c>
      <c r="G28" s="40">
        <f t="shared" si="0"/>
        <v>93.7</v>
      </c>
    </row>
    <row r="29" spans="1:7" ht="12.75">
      <c r="A29" s="36">
        <v>17</v>
      </c>
      <c r="B29" s="34" t="s">
        <v>140</v>
      </c>
      <c r="C29" s="29" t="s">
        <v>141</v>
      </c>
      <c r="D29" s="17">
        <v>0</v>
      </c>
      <c r="E29" s="17">
        <v>0</v>
      </c>
      <c r="F29" s="17">
        <v>1.6</v>
      </c>
      <c r="G29" s="40">
        <v>0</v>
      </c>
    </row>
    <row r="30" spans="1:7" ht="25.5">
      <c r="A30" s="35">
        <v>18</v>
      </c>
      <c r="B30" s="30" t="s">
        <v>40</v>
      </c>
      <c r="C30" s="13" t="s">
        <v>41</v>
      </c>
      <c r="D30" s="15">
        <f>SUM(D31)</f>
        <v>7</v>
      </c>
      <c r="E30" s="15">
        <f>SUM(E31)</f>
        <v>5</v>
      </c>
      <c r="F30" s="15">
        <f>SUM(F31)</f>
        <v>8.8</v>
      </c>
      <c r="G30" s="26">
        <f t="shared" si="0"/>
        <v>176</v>
      </c>
    </row>
    <row r="31" spans="1:7" ht="12.75">
      <c r="A31" s="35">
        <v>19</v>
      </c>
      <c r="B31" s="33" t="s">
        <v>42</v>
      </c>
      <c r="C31" s="10" t="s">
        <v>43</v>
      </c>
      <c r="D31" s="17">
        <v>7</v>
      </c>
      <c r="E31" s="17">
        <v>5</v>
      </c>
      <c r="F31" s="17">
        <v>8.8</v>
      </c>
      <c r="G31" s="40">
        <f t="shared" si="0"/>
        <v>176</v>
      </c>
    </row>
    <row r="32" spans="1:7" ht="12.75">
      <c r="A32" s="35">
        <v>20</v>
      </c>
      <c r="B32" s="30" t="s">
        <v>44</v>
      </c>
      <c r="C32" s="13" t="s">
        <v>45</v>
      </c>
      <c r="D32" s="15">
        <f>SUM(D33)</f>
        <v>293</v>
      </c>
      <c r="E32" s="15">
        <f>SUM(E33)</f>
        <v>210</v>
      </c>
      <c r="F32" s="15">
        <f>SUM(F33)</f>
        <v>429.07</v>
      </c>
      <c r="G32" s="26">
        <f t="shared" si="0"/>
        <v>204.3190476190476</v>
      </c>
    </row>
    <row r="33" spans="1:7" ht="12.75">
      <c r="A33" s="36">
        <v>21</v>
      </c>
      <c r="B33" s="33" t="s">
        <v>46</v>
      </c>
      <c r="C33" s="10" t="s">
        <v>47</v>
      </c>
      <c r="D33" s="17">
        <v>293</v>
      </c>
      <c r="E33" s="17">
        <v>210</v>
      </c>
      <c r="F33" s="17">
        <v>429.07</v>
      </c>
      <c r="G33" s="40">
        <f t="shared" si="0"/>
        <v>204.3190476190476</v>
      </c>
    </row>
    <row r="34" spans="1:7" ht="25.5">
      <c r="A34" s="35">
        <v>22</v>
      </c>
      <c r="B34" s="30" t="s">
        <v>48</v>
      </c>
      <c r="C34" s="13" t="s">
        <v>49</v>
      </c>
      <c r="D34" s="15">
        <f>D35+D36</f>
        <v>-17367</v>
      </c>
      <c r="E34" s="15">
        <f>E35+E36</f>
        <v>-12211.2</v>
      </c>
      <c r="F34" s="15">
        <f>F35+F36</f>
        <v>-8823.75</v>
      </c>
      <c r="G34" s="26">
        <f t="shared" si="0"/>
        <v>72.25948309748428</v>
      </c>
    </row>
    <row r="35" spans="1:7" ht="25.5">
      <c r="A35" s="36">
        <v>23</v>
      </c>
      <c r="B35" s="33" t="s">
        <v>50</v>
      </c>
      <c r="C35" s="10" t="s">
        <v>51</v>
      </c>
      <c r="D35" s="17">
        <v>-17367</v>
      </c>
      <c r="E35" s="17">
        <v>-12211.2</v>
      </c>
      <c r="F35" s="17">
        <v>-8950</v>
      </c>
      <c r="G35" s="26">
        <f t="shared" si="0"/>
        <v>73.29337002096436</v>
      </c>
    </row>
    <row r="36" spans="1:7" ht="12.75">
      <c r="A36" s="36">
        <v>24</v>
      </c>
      <c r="B36" s="34" t="s">
        <v>138</v>
      </c>
      <c r="C36" s="24" t="s">
        <v>139</v>
      </c>
      <c r="D36" s="17">
        <v>0</v>
      </c>
      <c r="E36" s="17">
        <v>0</v>
      </c>
      <c r="F36" s="17">
        <v>126.25</v>
      </c>
      <c r="G36" s="40">
        <v>0</v>
      </c>
    </row>
    <row r="37" spans="1:7" ht="12.75">
      <c r="A37" s="35">
        <v>25</v>
      </c>
      <c r="B37" s="30" t="s">
        <v>133</v>
      </c>
      <c r="C37" s="13" t="s">
        <v>136</v>
      </c>
      <c r="D37" s="15">
        <f aca="true" t="shared" si="1" ref="D37:F38">D38</f>
        <v>0</v>
      </c>
      <c r="E37" s="15">
        <f t="shared" si="1"/>
        <v>0</v>
      </c>
      <c r="F37" s="15">
        <f t="shared" si="1"/>
        <v>-2376.3</v>
      </c>
      <c r="G37" s="26">
        <v>0</v>
      </c>
    </row>
    <row r="38" spans="1:7" ht="25.5">
      <c r="A38" s="35">
        <v>26</v>
      </c>
      <c r="B38" s="33" t="s">
        <v>134</v>
      </c>
      <c r="C38" s="24" t="s">
        <v>137</v>
      </c>
      <c r="D38" s="17">
        <f t="shared" si="1"/>
        <v>0</v>
      </c>
      <c r="E38" s="17">
        <f t="shared" si="1"/>
        <v>0</v>
      </c>
      <c r="F38" s="17">
        <f t="shared" si="1"/>
        <v>-2376.3</v>
      </c>
      <c r="G38" s="40">
        <v>0</v>
      </c>
    </row>
    <row r="39" spans="1:7" ht="25.5">
      <c r="A39" s="35">
        <v>27</v>
      </c>
      <c r="B39" s="33" t="s">
        <v>135</v>
      </c>
      <c r="C39" s="24" t="s">
        <v>137</v>
      </c>
      <c r="D39" s="17">
        <v>0</v>
      </c>
      <c r="E39" s="17">
        <v>0</v>
      </c>
      <c r="F39" s="17">
        <v>-2376.3</v>
      </c>
      <c r="G39" s="40">
        <v>0</v>
      </c>
    </row>
    <row r="40" spans="1:7" ht="12.75">
      <c r="A40" s="36">
        <v>28</v>
      </c>
      <c r="B40" s="30" t="s">
        <v>52</v>
      </c>
      <c r="C40" s="13" t="s">
        <v>53</v>
      </c>
      <c r="D40" s="15">
        <f>SUM(D41:D42)</f>
        <v>62305</v>
      </c>
      <c r="E40" s="15">
        <f>SUM(E41:E42)</f>
        <v>52181</v>
      </c>
      <c r="F40" s="15">
        <f>SUM(F41:F42)</f>
        <v>49114.73</v>
      </c>
      <c r="G40" s="26">
        <f t="shared" si="0"/>
        <v>94.12378068645677</v>
      </c>
    </row>
    <row r="41" spans="1:7" ht="25.5">
      <c r="A41" s="35">
        <v>29</v>
      </c>
      <c r="B41" s="33">
        <v>420221</v>
      </c>
      <c r="C41" s="10" t="s">
        <v>54</v>
      </c>
      <c r="D41" s="17">
        <v>61605</v>
      </c>
      <c r="E41" s="17">
        <v>51646</v>
      </c>
      <c r="F41" s="17">
        <v>48655.73</v>
      </c>
      <c r="G41" s="40">
        <f t="shared" si="0"/>
        <v>94.2100646710297</v>
      </c>
    </row>
    <row r="42" spans="1:7" ht="25.5">
      <c r="A42" s="36">
        <v>30</v>
      </c>
      <c r="B42" s="33" t="s">
        <v>55</v>
      </c>
      <c r="C42" s="10" t="s">
        <v>56</v>
      </c>
      <c r="D42" s="17">
        <v>700</v>
      </c>
      <c r="E42" s="17">
        <v>535</v>
      </c>
      <c r="F42" s="17">
        <v>459</v>
      </c>
      <c r="G42" s="40">
        <f t="shared" si="0"/>
        <v>85.7943925233645</v>
      </c>
    </row>
    <row r="43" spans="1:7" ht="12.75">
      <c r="A43" s="36">
        <v>31</v>
      </c>
      <c r="B43" s="30" t="s">
        <v>57</v>
      </c>
      <c r="C43" s="13" t="s">
        <v>58</v>
      </c>
      <c r="D43" s="15">
        <f>SUM(D44)</f>
        <v>3000</v>
      </c>
      <c r="E43" s="15">
        <f>SUM(E44)</f>
        <v>2100</v>
      </c>
      <c r="F43" s="15">
        <f>SUM(F44)</f>
        <v>2771.27</v>
      </c>
      <c r="G43" s="26">
        <f t="shared" si="0"/>
        <v>131.9652380952381</v>
      </c>
    </row>
    <row r="44" spans="1:7" ht="38.25">
      <c r="A44" s="35">
        <v>32</v>
      </c>
      <c r="B44" s="33" t="s">
        <v>59</v>
      </c>
      <c r="C44" s="10" t="s">
        <v>60</v>
      </c>
      <c r="D44" s="17">
        <v>3000</v>
      </c>
      <c r="E44" s="17">
        <v>2100</v>
      </c>
      <c r="F44" s="17">
        <v>2771.27</v>
      </c>
      <c r="G44" s="40">
        <f t="shared" si="0"/>
        <v>131.9652380952381</v>
      </c>
    </row>
    <row r="45" spans="1:7" ht="12.75">
      <c r="A45" s="35">
        <v>33</v>
      </c>
      <c r="B45" s="10"/>
      <c r="C45" s="11" t="s">
        <v>61</v>
      </c>
      <c r="D45" s="19">
        <f>D13+D16+D18+D22+D26+D30+D32+D34+D37+D40+D43</f>
        <v>213391</v>
      </c>
      <c r="E45" s="19">
        <f>E13+E16+E18+E22+E26+E30+E32+E34+E37+E40+E43</f>
        <v>173166.8</v>
      </c>
      <c r="F45" s="19">
        <f>F13+F16+F18+F22+F26+F30+F32+F34+F37+F40+F43</f>
        <v>164684.58000000002</v>
      </c>
      <c r="G45" s="39">
        <f t="shared" si="0"/>
        <v>95.10170540773406</v>
      </c>
    </row>
    <row r="46" spans="1:7" ht="12.75">
      <c r="A46" s="35">
        <v>34</v>
      </c>
      <c r="B46" s="10"/>
      <c r="C46" s="11" t="s">
        <v>62</v>
      </c>
      <c r="D46" s="20">
        <f>D47+D51+D56+D59+D61+D63+D67+D69+D74+D79+D81+D84+D86+D89</f>
        <v>213391</v>
      </c>
      <c r="E46" s="20">
        <f>E47+E51+E56+E59+E61+E63+E67+E69+E74+E79+E81+E84+E86+E89</f>
        <v>173166.8</v>
      </c>
      <c r="F46" s="20">
        <f>F47+F51+F56+F59+F61+F63+F67+F69+F74+F79+F81+F84+F86+F89</f>
        <v>147976.56</v>
      </c>
      <c r="G46" s="39">
        <f t="shared" si="0"/>
        <v>85.45319310629982</v>
      </c>
    </row>
    <row r="47" spans="1:7" ht="12.75">
      <c r="A47" s="36">
        <v>35</v>
      </c>
      <c r="B47" s="13" t="s">
        <v>63</v>
      </c>
      <c r="C47" s="13" t="s">
        <v>64</v>
      </c>
      <c r="D47" s="15">
        <f>SUM(D48:D50)</f>
        <v>11402</v>
      </c>
      <c r="E47" s="15">
        <f>SUM(E48:E50)</f>
        <v>9143</v>
      </c>
      <c r="F47" s="15">
        <f>SUM(F48:F50)</f>
        <v>8047.679999999999</v>
      </c>
      <c r="G47" s="26">
        <f t="shared" si="0"/>
        <v>88.02012468555178</v>
      </c>
    </row>
    <row r="48" spans="1:7" ht="12.75">
      <c r="A48" s="35">
        <v>36</v>
      </c>
      <c r="B48" s="10" t="s">
        <v>65</v>
      </c>
      <c r="C48" s="10" t="s">
        <v>66</v>
      </c>
      <c r="D48" s="17">
        <v>7107</v>
      </c>
      <c r="E48" s="17">
        <v>5315</v>
      </c>
      <c r="F48" s="17">
        <v>4927.54</v>
      </c>
      <c r="G48" s="40">
        <f t="shared" si="0"/>
        <v>92.71006585136406</v>
      </c>
    </row>
    <row r="49" spans="1:7" ht="12.75">
      <c r="A49" s="36">
        <v>37</v>
      </c>
      <c r="B49" s="10" t="s">
        <v>67</v>
      </c>
      <c r="C49" s="10" t="s">
        <v>68</v>
      </c>
      <c r="D49" s="17">
        <v>4282</v>
      </c>
      <c r="E49" s="17">
        <v>3815</v>
      </c>
      <c r="F49" s="17">
        <v>3107.69</v>
      </c>
      <c r="G49" s="40">
        <f t="shared" si="0"/>
        <v>81.45976408912189</v>
      </c>
    </row>
    <row r="50" spans="1:7" ht="12.75">
      <c r="A50" s="36">
        <v>38</v>
      </c>
      <c r="B50" s="10" t="s">
        <v>142</v>
      </c>
      <c r="C50" s="10" t="s">
        <v>99</v>
      </c>
      <c r="D50" s="17">
        <v>13</v>
      </c>
      <c r="E50" s="17">
        <v>13</v>
      </c>
      <c r="F50" s="17">
        <v>12.45</v>
      </c>
      <c r="G50" s="40">
        <f t="shared" si="0"/>
        <v>95.76923076923076</v>
      </c>
    </row>
    <row r="51" spans="1:7" ht="12.75">
      <c r="A51" s="35">
        <v>39</v>
      </c>
      <c r="B51" s="12" t="s">
        <v>69</v>
      </c>
      <c r="C51" s="12" t="s">
        <v>70</v>
      </c>
      <c r="D51" s="15">
        <f>SUM(D52:D55)</f>
        <v>8026</v>
      </c>
      <c r="E51" s="15">
        <f>SUM(E52:E55)</f>
        <v>6228</v>
      </c>
      <c r="F51" s="15">
        <f>SUM(F52:F55)</f>
        <v>3761.37</v>
      </c>
      <c r="G51" s="26">
        <f t="shared" si="0"/>
        <v>60.39450867052023</v>
      </c>
    </row>
    <row r="52" spans="1:7" ht="12.75">
      <c r="A52" s="35">
        <v>40</v>
      </c>
      <c r="B52" s="9" t="s">
        <v>71</v>
      </c>
      <c r="C52" s="10" t="s">
        <v>68</v>
      </c>
      <c r="D52" s="17">
        <v>3100</v>
      </c>
      <c r="E52" s="17">
        <v>2600</v>
      </c>
      <c r="F52" s="17">
        <v>204.54</v>
      </c>
      <c r="G52" s="40">
        <f t="shared" si="0"/>
        <v>7.866923076923077</v>
      </c>
    </row>
    <row r="53" spans="1:7" ht="12.75">
      <c r="A53" s="35">
        <v>41</v>
      </c>
      <c r="B53" s="9" t="s">
        <v>72</v>
      </c>
      <c r="C53" s="9" t="s">
        <v>74</v>
      </c>
      <c r="D53" s="17">
        <v>150</v>
      </c>
      <c r="E53" s="17">
        <v>50</v>
      </c>
      <c r="F53" s="17">
        <v>0</v>
      </c>
      <c r="G53" s="40">
        <f t="shared" si="0"/>
        <v>0</v>
      </c>
    </row>
    <row r="54" spans="1:7" ht="12.75">
      <c r="A54" s="36">
        <v>42</v>
      </c>
      <c r="B54" s="9" t="s">
        <v>73</v>
      </c>
      <c r="C54" s="9" t="s">
        <v>75</v>
      </c>
      <c r="D54" s="17">
        <v>916</v>
      </c>
      <c r="E54" s="17">
        <v>683</v>
      </c>
      <c r="F54" s="17">
        <v>667</v>
      </c>
      <c r="G54" s="40">
        <f t="shared" si="0"/>
        <v>97.65739385065886</v>
      </c>
    </row>
    <row r="55" spans="1:7" ht="12.75">
      <c r="A55" s="35">
        <v>43</v>
      </c>
      <c r="B55" s="9" t="s">
        <v>77</v>
      </c>
      <c r="C55" s="9" t="s">
        <v>76</v>
      </c>
      <c r="D55" s="17">
        <v>3860</v>
      </c>
      <c r="E55" s="17">
        <v>2895</v>
      </c>
      <c r="F55" s="17">
        <v>2889.83</v>
      </c>
      <c r="G55" s="40">
        <f t="shared" si="0"/>
        <v>99.82141623488774</v>
      </c>
    </row>
    <row r="56" spans="1:7" ht="25.5">
      <c r="A56" s="36">
        <v>44</v>
      </c>
      <c r="B56" s="31" t="s">
        <v>78</v>
      </c>
      <c r="C56" s="13" t="s">
        <v>79</v>
      </c>
      <c r="D56" s="15">
        <f>SUM(D57:D58)</f>
        <v>3700</v>
      </c>
      <c r="E56" s="15">
        <f>SUM(E57:E58)</f>
        <v>2760</v>
      </c>
      <c r="F56" s="15">
        <f>SUM(F57:F58)</f>
        <v>1192.05</v>
      </c>
      <c r="G56" s="26">
        <f t="shared" si="0"/>
        <v>43.190217391304344</v>
      </c>
    </row>
    <row r="57" spans="1:7" ht="12.75">
      <c r="A57" s="36">
        <v>45</v>
      </c>
      <c r="B57" s="9" t="s">
        <v>80</v>
      </c>
      <c r="C57" s="10" t="s">
        <v>68</v>
      </c>
      <c r="D57" s="17">
        <v>200</v>
      </c>
      <c r="E57" s="17">
        <v>160</v>
      </c>
      <c r="F57" s="17">
        <v>80.85</v>
      </c>
      <c r="G57" s="40">
        <f t="shared" si="0"/>
        <v>50.53124999999999</v>
      </c>
    </row>
    <row r="58" spans="1:7" ht="12.75">
      <c r="A58" s="35">
        <v>46</v>
      </c>
      <c r="B58" s="9" t="s">
        <v>81</v>
      </c>
      <c r="C58" s="9" t="s">
        <v>82</v>
      </c>
      <c r="D58" s="17">
        <v>3500</v>
      </c>
      <c r="E58" s="17">
        <v>2600</v>
      </c>
      <c r="F58" s="17">
        <v>1111.2</v>
      </c>
      <c r="G58" s="40">
        <f t="shared" si="0"/>
        <v>42.73846153846154</v>
      </c>
    </row>
    <row r="59" spans="1:7" ht="12.75">
      <c r="A59" s="35">
        <v>47</v>
      </c>
      <c r="B59" s="12" t="s">
        <v>83</v>
      </c>
      <c r="C59" s="12" t="s">
        <v>85</v>
      </c>
      <c r="D59" s="15">
        <f>SUM(D60:D60)</f>
        <v>377</v>
      </c>
      <c r="E59" s="15">
        <f>SUM(E60:E60)</f>
        <v>309</v>
      </c>
      <c r="F59" s="15">
        <f>SUM(F60:F60)</f>
        <v>160.38</v>
      </c>
      <c r="G59" s="26">
        <f t="shared" si="0"/>
        <v>51.90291262135922</v>
      </c>
    </row>
    <row r="60" spans="1:7" ht="12.75">
      <c r="A60" s="35">
        <v>48</v>
      </c>
      <c r="B60" s="9" t="s">
        <v>84</v>
      </c>
      <c r="C60" s="10" t="s">
        <v>68</v>
      </c>
      <c r="D60" s="17">
        <v>377</v>
      </c>
      <c r="E60" s="17">
        <v>309</v>
      </c>
      <c r="F60" s="17">
        <v>160.38</v>
      </c>
      <c r="G60" s="40">
        <f t="shared" si="0"/>
        <v>51.90291262135922</v>
      </c>
    </row>
    <row r="61" spans="1:7" ht="12.75">
      <c r="A61" s="36">
        <v>49</v>
      </c>
      <c r="B61" s="12" t="s">
        <v>86</v>
      </c>
      <c r="C61" s="12" t="s">
        <v>88</v>
      </c>
      <c r="D61" s="15">
        <f>SUM(D62:D62)</f>
        <v>515</v>
      </c>
      <c r="E61" s="15">
        <f>SUM(E62:E62)</f>
        <v>453</v>
      </c>
      <c r="F61" s="15">
        <f>SUM(F62:F62)</f>
        <v>201.6</v>
      </c>
      <c r="G61" s="26">
        <f t="shared" si="0"/>
        <v>44.50331125827814</v>
      </c>
    </row>
    <row r="62" spans="1:7" ht="12.75">
      <c r="A62" s="35">
        <v>50</v>
      </c>
      <c r="B62" s="9" t="s">
        <v>87</v>
      </c>
      <c r="C62" s="10" t="s">
        <v>68</v>
      </c>
      <c r="D62" s="17">
        <v>515</v>
      </c>
      <c r="E62" s="17">
        <v>453</v>
      </c>
      <c r="F62" s="17">
        <v>201.6</v>
      </c>
      <c r="G62" s="40">
        <f t="shared" si="0"/>
        <v>44.50331125827814</v>
      </c>
    </row>
    <row r="63" spans="1:7" ht="12.75">
      <c r="A63" s="36">
        <v>51</v>
      </c>
      <c r="B63" s="12" t="s">
        <v>89</v>
      </c>
      <c r="C63" s="12" t="s">
        <v>94</v>
      </c>
      <c r="D63" s="15">
        <f>SUM(D64:D66)</f>
        <v>28421</v>
      </c>
      <c r="E63" s="15">
        <f>SUM(E64:E66)</f>
        <v>22557</v>
      </c>
      <c r="F63" s="15">
        <f>SUM(F64:F66)</f>
        <v>17899.02</v>
      </c>
      <c r="G63" s="26">
        <f t="shared" si="0"/>
        <v>79.35017954515229</v>
      </c>
    </row>
    <row r="64" spans="1:7" ht="12.75">
      <c r="A64" s="36">
        <v>52</v>
      </c>
      <c r="B64" s="9" t="s">
        <v>90</v>
      </c>
      <c r="C64" s="10" t="s">
        <v>66</v>
      </c>
      <c r="D64" s="17">
        <v>11154</v>
      </c>
      <c r="E64" s="17">
        <v>8935</v>
      </c>
      <c r="F64" s="17">
        <v>6564.49</v>
      </c>
      <c r="G64" s="40">
        <f t="shared" si="0"/>
        <v>73.4693900391718</v>
      </c>
    </row>
    <row r="65" spans="1:7" ht="12.75">
      <c r="A65" s="35">
        <v>53</v>
      </c>
      <c r="B65" s="9" t="s">
        <v>91</v>
      </c>
      <c r="C65" s="10" t="s">
        <v>68</v>
      </c>
      <c r="D65" s="17">
        <v>2327</v>
      </c>
      <c r="E65" s="17">
        <v>1957</v>
      </c>
      <c r="F65" s="17">
        <v>1004.49</v>
      </c>
      <c r="G65" s="40">
        <f t="shared" si="0"/>
        <v>51.32805314256515</v>
      </c>
    </row>
    <row r="66" spans="1:7" ht="12.75">
      <c r="A66" s="35">
        <v>54</v>
      </c>
      <c r="B66" s="9" t="s">
        <v>92</v>
      </c>
      <c r="C66" s="9" t="s">
        <v>93</v>
      </c>
      <c r="D66" s="17">
        <v>14940</v>
      </c>
      <c r="E66" s="17">
        <v>11665</v>
      </c>
      <c r="F66" s="17">
        <v>10330.04</v>
      </c>
      <c r="G66" s="40">
        <f t="shared" si="0"/>
        <v>88.5558508358337</v>
      </c>
    </row>
    <row r="67" spans="1:7" ht="12.75">
      <c r="A67" s="35">
        <v>55</v>
      </c>
      <c r="B67" s="31" t="s">
        <v>143</v>
      </c>
      <c r="C67" s="12" t="s">
        <v>144</v>
      </c>
      <c r="D67" s="15">
        <f>D68</f>
        <v>2323</v>
      </c>
      <c r="E67" s="15">
        <f>E68</f>
        <v>2323</v>
      </c>
      <c r="F67" s="37">
        <f>F68</f>
        <v>2323</v>
      </c>
      <c r="G67" s="26">
        <f t="shared" si="0"/>
        <v>100</v>
      </c>
    </row>
    <row r="68" spans="1:7" ht="12.75">
      <c r="A68" s="36">
        <v>56</v>
      </c>
      <c r="B68" s="32" t="s">
        <v>145</v>
      </c>
      <c r="C68" s="9" t="s">
        <v>75</v>
      </c>
      <c r="D68" s="17">
        <v>2323</v>
      </c>
      <c r="E68" s="17">
        <v>2323</v>
      </c>
      <c r="F68" s="38">
        <v>2323</v>
      </c>
      <c r="G68" s="40">
        <f t="shared" si="0"/>
        <v>100</v>
      </c>
    </row>
    <row r="69" spans="1:7" ht="12.75">
      <c r="A69" s="35">
        <v>57</v>
      </c>
      <c r="B69" s="12" t="s">
        <v>95</v>
      </c>
      <c r="C69" s="12" t="s">
        <v>100</v>
      </c>
      <c r="D69" s="15">
        <f>SUM(D70:D73)</f>
        <v>16310</v>
      </c>
      <c r="E69" s="15">
        <f>SUM(E70:E73)</f>
        <v>12695.8</v>
      </c>
      <c r="F69" s="15">
        <f>SUM(F70:F73)</f>
        <v>11397.529999999999</v>
      </c>
      <c r="G69" s="26">
        <f t="shared" si="0"/>
        <v>89.77401975456449</v>
      </c>
    </row>
    <row r="70" spans="1:7" ht="12.75">
      <c r="A70" s="36">
        <v>58</v>
      </c>
      <c r="B70" s="9" t="s">
        <v>96</v>
      </c>
      <c r="C70" s="10" t="s">
        <v>66</v>
      </c>
      <c r="D70" s="17">
        <v>1045</v>
      </c>
      <c r="E70" s="17">
        <v>773</v>
      </c>
      <c r="F70" s="17">
        <v>723.97</v>
      </c>
      <c r="G70" s="40">
        <f t="shared" si="0"/>
        <v>93.65717981888746</v>
      </c>
    </row>
    <row r="71" spans="1:7" ht="12.75">
      <c r="A71" s="36">
        <v>59</v>
      </c>
      <c r="B71" s="9" t="s">
        <v>97</v>
      </c>
      <c r="C71" s="10" t="s">
        <v>68</v>
      </c>
      <c r="D71" s="17">
        <v>382</v>
      </c>
      <c r="E71" s="17">
        <v>292.8</v>
      </c>
      <c r="F71" s="17">
        <v>251.67</v>
      </c>
      <c r="G71" s="40">
        <f>F71/E71%</f>
        <v>85.95286885245902</v>
      </c>
    </row>
    <row r="72" spans="1:7" ht="12.75">
      <c r="A72" s="35">
        <v>60</v>
      </c>
      <c r="B72" s="9" t="s">
        <v>98</v>
      </c>
      <c r="C72" s="9" t="s">
        <v>75</v>
      </c>
      <c r="D72" s="17">
        <v>8784</v>
      </c>
      <c r="E72" s="17">
        <v>6906</v>
      </c>
      <c r="F72" s="17">
        <v>6824.9</v>
      </c>
      <c r="G72" s="40">
        <f>F72/E72%</f>
        <v>98.82565884737909</v>
      </c>
    </row>
    <row r="73" spans="1:7" ht="12.75">
      <c r="A73" s="35">
        <v>61</v>
      </c>
      <c r="B73" s="10">
        <v>670259</v>
      </c>
      <c r="C73" s="10" t="s">
        <v>99</v>
      </c>
      <c r="D73" s="17">
        <v>6099</v>
      </c>
      <c r="E73" s="17">
        <v>4724</v>
      </c>
      <c r="F73" s="17">
        <v>3596.99</v>
      </c>
      <c r="G73" s="40">
        <f t="shared" si="0"/>
        <v>76.14288738357324</v>
      </c>
    </row>
    <row r="74" spans="1:7" ht="12.75">
      <c r="A74" s="35">
        <v>62</v>
      </c>
      <c r="B74" s="13" t="s">
        <v>101</v>
      </c>
      <c r="C74" s="13" t="s">
        <v>106</v>
      </c>
      <c r="D74" s="15">
        <f>SUM(D75:D78)</f>
        <v>117240</v>
      </c>
      <c r="E74" s="15">
        <f>SUM(E75:E78)</f>
        <v>93854</v>
      </c>
      <c r="F74" s="15">
        <f>SUM(F75:F78)</f>
        <v>88048.65</v>
      </c>
      <c r="G74" s="26">
        <f t="shared" si="0"/>
        <v>93.81448846080082</v>
      </c>
    </row>
    <row r="75" spans="1:7" ht="12.75">
      <c r="A75" s="36">
        <v>63</v>
      </c>
      <c r="B75" s="10" t="s">
        <v>102</v>
      </c>
      <c r="C75" s="10" t="s">
        <v>66</v>
      </c>
      <c r="D75" s="17">
        <v>42246</v>
      </c>
      <c r="E75" s="17">
        <v>30816</v>
      </c>
      <c r="F75" s="17">
        <v>30706.67</v>
      </c>
      <c r="G75" s="40">
        <f t="shared" si="0"/>
        <v>99.64521677050881</v>
      </c>
    </row>
    <row r="76" spans="1:7" ht="12.75">
      <c r="A76" s="35">
        <v>64</v>
      </c>
      <c r="B76" s="10" t="s">
        <v>103</v>
      </c>
      <c r="C76" s="10" t="s">
        <v>68</v>
      </c>
      <c r="D76" s="17">
        <v>12139</v>
      </c>
      <c r="E76" s="17">
        <v>10332</v>
      </c>
      <c r="F76" s="17">
        <v>8161.16</v>
      </c>
      <c r="G76" s="40">
        <f t="shared" si="0"/>
        <v>78.98915989159892</v>
      </c>
    </row>
    <row r="77" spans="1:7" ht="12.75">
      <c r="A77" s="36">
        <v>65</v>
      </c>
      <c r="B77" s="10" t="s">
        <v>104</v>
      </c>
      <c r="C77" s="9" t="s">
        <v>93</v>
      </c>
      <c r="D77" s="17">
        <v>61605</v>
      </c>
      <c r="E77" s="17">
        <v>51646</v>
      </c>
      <c r="F77" s="17">
        <v>48631.6</v>
      </c>
      <c r="G77" s="40">
        <f>F77/E77%</f>
        <v>94.16334275645741</v>
      </c>
    </row>
    <row r="78" spans="1:7" ht="12.75">
      <c r="A78" s="36">
        <v>66</v>
      </c>
      <c r="B78" s="10" t="s">
        <v>105</v>
      </c>
      <c r="C78" s="10" t="s">
        <v>99</v>
      </c>
      <c r="D78" s="17">
        <v>1250</v>
      </c>
      <c r="E78" s="17">
        <v>1060</v>
      </c>
      <c r="F78" s="17">
        <v>549.22</v>
      </c>
      <c r="G78" s="40">
        <f t="shared" si="0"/>
        <v>51.81320754716982</v>
      </c>
    </row>
    <row r="79" spans="1:7" ht="12.75">
      <c r="A79" s="35">
        <v>67</v>
      </c>
      <c r="B79" s="13" t="s">
        <v>128</v>
      </c>
      <c r="C79" s="13" t="s">
        <v>130</v>
      </c>
      <c r="D79" s="15">
        <f>D80</f>
        <v>700</v>
      </c>
      <c r="E79" s="15">
        <f>E80</f>
        <v>410</v>
      </c>
      <c r="F79" s="15">
        <f>F80</f>
        <v>346.56</v>
      </c>
      <c r="G79" s="26">
        <f aca="true" t="shared" si="2" ref="G79:G90">F79/E79%</f>
        <v>84.52682926829269</v>
      </c>
    </row>
    <row r="80" spans="1:7" ht="12.75">
      <c r="A80" s="35">
        <v>68</v>
      </c>
      <c r="B80" s="10" t="s">
        <v>129</v>
      </c>
      <c r="C80" s="10" t="s">
        <v>68</v>
      </c>
      <c r="D80" s="17">
        <v>700</v>
      </c>
      <c r="E80" s="17">
        <v>410</v>
      </c>
      <c r="F80" s="17">
        <v>346.56</v>
      </c>
      <c r="G80" s="40">
        <f t="shared" si="2"/>
        <v>84.52682926829269</v>
      </c>
    </row>
    <row r="81" spans="1:7" ht="25.5">
      <c r="A81" s="35">
        <v>69</v>
      </c>
      <c r="B81" s="30" t="s">
        <v>107</v>
      </c>
      <c r="C81" s="13" t="s">
        <v>109</v>
      </c>
      <c r="D81" s="15">
        <f>SUM(D82:D83)</f>
        <v>1992</v>
      </c>
      <c r="E81" s="15">
        <f>SUM(E82:E83)</f>
        <v>1689</v>
      </c>
      <c r="F81" s="15">
        <f>SUM(F82:F83)</f>
        <v>827.11</v>
      </c>
      <c r="G81" s="26">
        <f t="shared" si="2"/>
        <v>48.97039668442866</v>
      </c>
    </row>
    <row r="82" spans="1:7" ht="12.75">
      <c r="A82" s="36">
        <v>70</v>
      </c>
      <c r="B82" s="10" t="s">
        <v>108</v>
      </c>
      <c r="C82" s="10" t="s">
        <v>68</v>
      </c>
      <c r="D82" s="17">
        <v>15</v>
      </c>
      <c r="E82" s="17">
        <v>12</v>
      </c>
      <c r="F82" s="17">
        <v>11.69</v>
      </c>
      <c r="G82" s="40">
        <f t="shared" si="2"/>
        <v>97.41666666666667</v>
      </c>
    </row>
    <row r="83" spans="1:7" ht="12.75">
      <c r="A83" s="35">
        <v>71</v>
      </c>
      <c r="B83" s="10" t="s">
        <v>127</v>
      </c>
      <c r="C83" s="10" t="s">
        <v>99</v>
      </c>
      <c r="D83" s="17">
        <v>1977</v>
      </c>
      <c r="E83" s="17">
        <v>1677</v>
      </c>
      <c r="F83" s="17">
        <v>815.42</v>
      </c>
      <c r="G83" s="40">
        <f t="shared" si="2"/>
        <v>48.62373285629099</v>
      </c>
    </row>
    <row r="84" spans="1:7" ht="25.5">
      <c r="A84" s="36">
        <v>72</v>
      </c>
      <c r="B84" s="30" t="s">
        <v>110</v>
      </c>
      <c r="C84" s="13" t="s">
        <v>112</v>
      </c>
      <c r="D84" s="15">
        <f>SUM(D85)</f>
        <v>929</v>
      </c>
      <c r="E84" s="15">
        <f>SUM(E85)</f>
        <v>706</v>
      </c>
      <c r="F84" s="15">
        <f>SUM(F85)</f>
        <v>630</v>
      </c>
      <c r="G84" s="26">
        <f t="shared" si="2"/>
        <v>89.23512747875354</v>
      </c>
    </row>
    <row r="85" spans="1:7" ht="12.75">
      <c r="A85" s="36">
        <v>73</v>
      </c>
      <c r="B85" s="10" t="s">
        <v>111</v>
      </c>
      <c r="C85" s="9" t="s">
        <v>75</v>
      </c>
      <c r="D85" s="17">
        <v>929</v>
      </c>
      <c r="E85" s="17">
        <v>706</v>
      </c>
      <c r="F85" s="17">
        <v>630</v>
      </c>
      <c r="G85" s="40">
        <f t="shared" si="2"/>
        <v>89.23512747875354</v>
      </c>
    </row>
    <row r="86" spans="1:7" ht="12.75">
      <c r="A86" s="35">
        <v>74</v>
      </c>
      <c r="B86" s="13" t="s">
        <v>113</v>
      </c>
      <c r="C86" s="13" t="s">
        <v>114</v>
      </c>
      <c r="D86" s="15">
        <f>SUM(D87:D88)</f>
        <v>20231</v>
      </c>
      <c r="E86" s="15">
        <f>SUM(E87:E88)</f>
        <v>19064</v>
      </c>
      <c r="F86" s="15">
        <f>SUM(F87:F88)</f>
        <v>12166.61</v>
      </c>
      <c r="G86" s="26">
        <f t="shared" si="2"/>
        <v>63.819817456986996</v>
      </c>
    </row>
    <row r="87" spans="1:7" ht="12.75">
      <c r="A87" s="35">
        <v>75</v>
      </c>
      <c r="B87" s="10">
        <v>840210</v>
      </c>
      <c r="C87" s="10" t="s">
        <v>66</v>
      </c>
      <c r="D87" s="17">
        <v>517</v>
      </c>
      <c r="E87" s="17">
        <v>387</v>
      </c>
      <c r="F87" s="17">
        <v>364.66</v>
      </c>
      <c r="G87" s="40">
        <f t="shared" si="2"/>
        <v>94.22739018087856</v>
      </c>
    </row>
    <row r="88" spans="1:7" ht="12.75">
      <c r="A88" s="35">
        <v>76</v>
      </c>
      <c r="B88" s="10">
        <v>840220</v>
      </c>
      <c r="C88" s="10" t="s">
        <v>68</v>
      </c>
      <c r="D88" s="17">
        <v>19714</v>
      </c>
      <c r="E88" s="17">
        <v>18677</v>
      </c>
      <c r="F88" s="17">
        <v>11801.95</v>
      </c>
      <c r="G88" s="40">
        <f t="shared" si="2"/>
        <v>63.18975210151523</v>
      </c>
    </row>
    <row r="89" spans="1:7" ht="12.75">
      <c r="A89" s="36">
        <v>77</v>
      </c>
      <c r="B89" s="13" t="s">
        <v>115</v>
      </c>
      <c r="C89" s="13" t="s">
        <v>117</v>
      </c>
      <c r="D89" s="15">
        <f>SUM(D90:D90)</f>
        <v>1225</v>
      </c>
      <c r="E89" s="15">
        <f>SUM(E90:E90)</f>
        <v>975</v>
      </c>
      <c r="F89" s="15">
        <f>SUM(F90:F90)</f>
        <v>975</v>
      </c>
      <c r="G89" s="26">
        <f t="shared" si="2"/>
        <v>100</v>
      </c>
    </row>
    <row r="90" spans="1:7" ht="12.75">
      <c r="A90" s="35">
        <v>78</v>
      </c>
      <c r="B90" s="10" t="s">
        <v>116</v>
      </c>
      <c r="C90" s="9" t="s">
        <v>75</v>
      </c>
      <c r="D90" s="17">
        <v>1225</v>
      </c>
      <c r="E90" s="17">
        <v>975</v>
      </c>
      <c r="F90" s="17">
        <v>975</v>
      </c>
      <c r="G90" s="40">
        <f t="shared" si="2"/>
        <v>100</v>
      </c>
    </row>
    <row r="91" spans="1:7" ht="12.75">
      <c r="A91" s="36">
        <v>79</v>
      </c>
      <c r="B91" s="11"/>
      <c r="C91" s="11" t="s">
        <v>118</v>
      </c>
      <c r="D91" s="19">
        <f>D45-D46</f>
        <v>0</v>
      </c>
      <c r="E91" s="19">
        <f>E45-E46</f>
        <v>0</v>
      </c>
      <c r="F91" s="19">
        <f>F45-F46</f>
        <v>16708.02000000002</v>
      </c>
      <c r="G91" s="15"/>
    </row>
    <row r="92" spans="1:7" ht="12.75">
      <c r="A92" s="14"/>
      <c r="B92" s="21"/>
      <c r="C92" s="21"/>
      <c r="D92" s="22"/>
      <c r="E92" s="22"/>
      <c r="F92" s="22"/>
      <c r="G92" s="23"/>
    </row>
    <row r="93" spans="1:7" ht="12.75">
      <c r="A93" s="41" t="s">
        <v>120</v>
      </c>
      <c r="B93" s="41"/>
      <c r="C93" s="41"/>
      <c r="D93" s="4"/>
      <c r="E93" s="4"/>
      <c r="F93" s="4"/>
      <c r="G93" s="4"/>
    </row>
    <row r="94" spans="1:7" ht="12.75">
      <c r="A94" s="41" t="s">
        <v>121</v>
      </c>
      <c r="B94" s="41"/>
      <c r="C94" s="41"/>
      <c r="D94" s="4"/>
      <c r="E94" s="4"/>
      <c r="F94" s="4"/>
      <c r="G94" s="4"/>
    </row>
    <row r="95" spans="1:7" ht="12.75">
      <c r="A95" s="4"/>
      <c r="B95" s="4"/>
      <c r="C95" s="4"/>
      <c r="D95" s="41" t="s">
        <v>122</v>
      </c>
      <c r="E95" s="41"/>
      <c r="F95" s="41"/>
      <c r="G95" s="41"/>
    </row>
    <row r="96" spans="1:7" ht="12.75">
      <c r="A96" s="4"/>
      <c r="B96" s="4"/>
      <c r="C96" s="4"/>
      <c r="D96" s="41" t="s">
        <v>123</v>
      </c>
      <c r="E96" s="41"/>
      <c r="F96" s="41"/>
      <c r="G96" s="41"/>
    </row>
    <row r="97" spans="1:7" ht="12.75">
      <c r="A97" s="4"/>
      <c r="B97" s="4"/>
      <c r="C97" s="4"/>
      <c r="D97" s="41" t="s">
        <v>126</v>
      </c>
      <c r="E97" s="41"/>
      <c r="F97" s="41"/>
      <c r="G97" s="41"/>
    </row>
    <row r="98" ht="12.75">
      <c r="A98" s="16"/>
    </row>
    <row r="101" ht="12.75">
      <c r="A101" s="16"/>
    </row>
  </sheetData>
  <sheetProtection/>
  <mergeCells count="10">
    <mergeCell ref="A5:G5"/>
    <mergeCell ref="A7:G7"/>
    <mergeCell ref="D2:G2"/>
    <mergeCell ref="D3:G3"/>
    <mergeCell ref="A6:G6"/>
    <mergeCell ref="D97:G97"/>
    <mergeCell ref="A93:C93"/>
    <mergeCell ref="A94:C94"/>
    <mergeCell ref="D95:G95"/>
    <mergeCell ref="D96:G96"/>
  </mergeCells>
  <printOptions/>
  <pageMargins left="0.25" right="0" top="0" bottom="0.5" header="0.5" footer="0.5"/>
  <pageSetup horizontalDpi="600" verticalDpi="600" orientation="portrait" paperSize="9" r:id="rId1"/>
  <headerFooter alignWithMargins="0">
    <oddFooter>&amp;LGA
F-PO-09-02, ed.II, 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2015-10-05T05:53:06Z</cp:lastPrinted>
  <dcterms:created xsi:type="dcterms:W3CDTF">2011-04-07T08:15:52Z</dcterms:created>
  <dcterms:modified xsi:type="dcterms:W3CDTF">2015-10-05T05:53:09Z</dcterms:modified>
  <cp:category/>
  <cp:version/>
  <cp:contentType/>
  <cp:contentStatus/>
</cp:coreProperties>
</file>